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0"/>
  <workbookPr/>
  <mc:AlternateContent xmlns:mc="http://schemas.openxmlformats.org/markup-compatibility/2006">
    <mc:Choice Requires="x15">
      <x15ac:absPath xmlns:x15ac="http://schemas.microsoft.com/office/spreadsheetml/2010/11/ac" url="C:\Users\uvanini\Documents\FH\Forschung\Controlling Lehrbuch\2. Auflage\final\Dozentenseite\"/>
    </mc:Choice>
  </mc:AlternateContent>
  <xr:revisionPtr revIDLastSave="0" documentId="8_{9EBDFA13-AF86-41E2-9B1E-91B98047F078}" xr6:coauthVersionLast="36" xr6:coauthVersionMax="36" xr10:uidLastSave="{00000000-0000-0000-0000-000000000000}"/>
  <bookViews>
    <workbookView xWindow="0" yWindow="0" windowWidth="20520" windowHeight="10440" firstSheet="1" xr2:uid="{00000000-000D-0000-FFFF-FFFF00000000}"/>
  </bookViews>
  <sheets>
    <sheet name="Komb Mat Science Alternat" sheetId="11" r:id="rId1"/>
    <sheet name="Rollierender Forecast" sheetId="4" r:id="rId2"/>
    <sheet name="Basismodell Naiver Forecast " sheetId="2" r:id="rId3"/>
    <sheet name="Basismodell gleitender Durch" sheetId="18" r:id="rId4"/>
    <sheet name="Lineare Regression" sheetId="10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0" l="1"/>
  <c r="M5" i="18" l="1"/>
  <c r="L5" i="18"/>
  <c r="G5" i="18"/>
  <c r="F5" i="18"/>
  <c r="K5" i="18" l="1"/>
  <c r="D5" i="18"/>
  <c r="H5" i="18"/>
  <c r="E5" i="18"/>
  <c r="I5" i="18"/>
  <c r="J5" i="18"/>
  <c r="M16" i="2" l="1"/>
  <c r="F16" i="2"/>
  <c r="N15" i="2"/>
  <c r="M15" i="2"/>
  <c r="N16" i="2" s="1"/>
  <c r="H15" i="2"/>
  <c r="G15" i="2"/>
  <c r="H16" i="2" s="1"/>
  <c r="F15" i="2"/>
  <c r="G16" i="2" s="1"/>
  <c r="E15" i="2"/>
  <c r="D15" i="2"/>
  <c r="E16" i="2" s="1"/>
  <c r="R6" i="4" l="1"/>
  <c r="R7" i="4"/>
  <c r="R8" i="4"/>
  <c r="R5" i="4"/>
  <c r="E6" i="2" l="1"/>
  <c r="F6" i="2"/>
  <c r="G6" i="2"/>
  <c r="H6" i="2"/>
  <c r="I6" i="2"/>
  <c r="J6" i="2"/>
  <c r="D6" i="2"/>
  <c r="E9" i="2"/>
  <c r="F9" i="2"/>
  <c r="G9" i="2"/>
  <c r="H9" i="2"/>
  <c r="I9" i="2"/>
  <c r="J9" i="2"/>
  <c r="D9" i="2"/>
  <c r="J5" i="2" l="1"/>
  <c r="I5" i="2"/>
  <c r="H5" i="2"/>
  <c r="G5" i="2"/>
  <c r="F5" i="2"/>
  <c r="E5" i="2"/>
  <c r="D5" i="2"/>
  <c r="F7" i="2"/>
  <c r="F8" i="2" l="1"/>
  <c r="I7" i="2"/>
  <c r="I8" i="2" s="1"/>
  <c r="H7" i="2"/>
  <c r="H8" i="2" s="1"/>
  <c r="J7" i="2"/>
  <c r="J8" i="2" s="1"/>
  <c r="G7" i="2"/>
  <c r="G8" i="2" s="1"/>
</calcChain>
</file>

<file path=xl/sharedStrings.xml><?xml version="1.0" encoding="utf-8"?>
<sst xmlns="http://schemas.openxmlformats.org/spreadsheetml/2006/main" count="98" uniqueCount="66">
  <si>
    <t>Januar</t>
  </si>
  <si>
    <t>Februar</t>
  </si>
  <si>
    <t>März</t>
  </si>
  <si>
    <t>April</t>
  </si>
  <si>
    <t>Mai</t>
  </si>
  <si>
    <t>…</t>
  </si>
  <si>
    <t>realisierter Auftragseingang</t>
  </si>
  <si>
    <t>naiver Forecast</t>
  </si>
  <si>
    <t>Veränderung</t>
  </si>
  <si>
    <t>Juni</t>
  </si>
  <si>
    <t>Juli</t>
  </si>
  <si>
    <t>August</t>
  </si>
  <si>
    <t>n.v</t>
  </si>
  <si>
    <t>n.v.</t>
  </si>
  <si>
    <t>Prognosewert</t>
  </si>
  <si>
    <t>Teilplanung (Quartal oder Monat)</t>
  </si>
  <si>
    <t>Zukunft (Grobplanung)</t>
  </si>
  <si>
    <t>t1</t>
  </si>
  <si>
    <t>t2</t>
  </si>
  <si>
    <t>t3</t>
  </si>
  <si>
    <t>t4</t>
  </si>
  <si>
    <t>t5</t>
  </si>
  <si>
    <t>tn</t>
  </si>
  <si>
    <t>Trends</t>
  </si>
  <si>
    <t>Entwicklungen</t>
  </si>
  <si>
    <t>Basismodel naiver Forecast</t>
  </si>
  <si>
    <t>Basismodell gleitender Durchschnitt</t>
  </si>
  <si>
    <t>Periode</t>
  </si>
  <si>
    <t>Zeitreihenwerte (Bsp. Umsatz)</t>
  </si>
  <si>
    <t>MW Periode 2</t>
  </si>
  <si>
    <t>=</t>
  </si>
  <si>
    <t>20+17+10</t>
  </si>
  <si>
    <t>Kombiniertes Planungs- und Forecastmodell der Bayer MaterialScience</t>
  </si>
  <si>
    <t>Jährlich rollierende Aktualisierung</t>
  </si>
  <si>
    <t>Anlassbezogene Änderung</t>
  </si>
  <si>
    <t>1-3 jährige Kurz- und Mittelfristplanung</t>
  </si>
  <si>
    <t>Konzernentwicklungskonferenz</t>
  </si>
  <si>
    <t>Unterjähriger Forecast</t>
  </si>
  <si>
    <t>Trendfortschreibung, Treiberorientiert</t>
  </si>
  <si>
    <t>Ergänzender rollierender Forecast</t>
  </si>
  <si>
    <t>Ergänzender monatlich rollierender Forecast</t>
  </si>
  <si>
    <t>Reduzierung der Detailliertheit</t>
  </si>
  <si>
    <t>Simulation</t>
  </si>
  <si>
    <t>Planen in Szenarien mit unterschiedlichen Simulationsparamtern</t>
  </si>
  <si>
    <t>Dynamische Anpassungen möglich</t>
  </si>
  <si>
    <t>Verkäufer</t>
  </si>
  <si>
    <t>Produkt</t>
  </si>
  <si>
    <t>Auftragswert</t>
  </si>
  <si>
    <t>Eintrittswahr-scheinlichkeit</t>
  </si>
  <si>
    <t>A</t>
  </si>
  <si>
    <t>B</t>
  </si>
  <si>
    <t>C</t>
  </si>
  <si>
    <t>..</t>
  </si>
  <si>
    <t>Summe: …</t>
  </si>
  <si>
    <t>Forecastwert</t>
  </si>
  <si>
    <t>x</t>
  </si>
  <si>
    <t>y</t>
  </si>
  <si>
    <t>Steuerung durch quartalsweisen Finanz-Forecast</t>
  </si>
  <si>
    <t>10 -jährige Langfristplanung</t>
  </si>
  <si>
    <r>
      <rPr>
        <u/>
        <sz val="10"/>
        <color theme="1"/>
        <rFont val="Garamond"/>
        <family val="1"/>
      </rPr>
      <t>Basis</t>
    </r>
    <r>
      <rPr>
        <sz val="10"/>
        <color theme="1"/>
        <rFont val="Garamond"/>
        <family val="1"/>
      </rPr>
      <t>: Strategische Planung</t>
    </r>
  </si>
  <si>
    <r>
      <rPr>
        <u/>
        <sz val="10"/>
        <color theme="1"/>
        <rFont val="Garamond"/>
        <family val="1"/>
      </rPr>
      <t>Basis</t>
    </r>
    <r>
      <rPr>
        <sz val="10"/>
        <color theme="1"/>
        <rFont val="Garamond"/>
        <family val="1"/>
      </rPr>
      <t>: Jahre 1-3 der strategischen Planung</t>
    </r>
  </si>
  <si>
    <t>(1) Basismodell naiver Forecast</t>
  </si>
  <si>
    <t>(2) Naiver Forecast mit 2-Monats Zyklus</t>
  </si>
  <si>
    <t>Ø Veränderung der letzen 3 Monate</t>
  </si>
  <si>
    <t>gleitender Durchschnitt</t>
  </si>
  <si>
    <t>Korrelations-koeffizient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</si>
</sst>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6"/>
      <color theme="1"/>
      <name val="Arial"/>
      <family val="2"/>
    </font>
    <font>
      <u/>
      <sz val="16"/>
      <color theme="1"/>
      <name val="Arial"/>
      <family val="2"/>
    </font>
    <font>
      <sz val="16"/>
      <color theme="8" tint="-0.499984740745262"/>
      <name val="Arial"/>
      <family val="2"/>
    </font>
    <font>
      <b/>
      <sz val="10"/>
      <color theme="1"/>
      <name val="Garamond"/>
      <family val="1"/>
    </font>
    <font>
      <sz val="10"/>
      <color theme="1"/>
      <name val="Garamond"/>
      <family val="1"/>
    </font>
    <font>
      <u/>
      <sz val="10"/>
      <color theme="1"/>
      <name val="Garamond"/>
      <family val="1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DashDot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2" xfId="0" applyFont="1" applyFill="1" applyBorder="1"/>
    <xf numFmtId="0" fontId="6" fillId="4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3" fillId="2" borderId="0" xfId="0" applyFont="1" applyFill="1"/>
    <xf numFmtId="0" fontId="7" fillId="2" borderId="4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7" fillId="2" borderId="12" xfId="0" applyFont="1" applyFill="1" applyBorder="1"/>
    <xf numFmtId="0" fontId="7" fillId="2" borderId="1" xfId="0" applyFont="1" applyFill="1" applyBorder="1"/>
    <xf numFmtId="0" fontId="7" fillId="2" borderId="13" xfId="0" applyFont="1" applyFill="1" applyBorder="1"/>
    <xf numFmtId="0" fontId="7" fillId="2" borderId="7" xfId="0" applyFont="1" applyFill="1" applyBorder="1"/>
    <xf numFmtId="0" fontId="7" fillId="2" borderId="8" xfId="0" quotePrefix="1" applyFont="1" applyFill="1" applyBorder="1" applyAlignment="1">
      <alignment horizontal="right"/>
    </xf>
    <xf numFmtId="0" fontId="7" fillId="2" borderId="9" xfId="0" quotePrefix="1" applyFont="1" applyFill="1" applyBorder="1" applyAlignment="1">
      <alignment horizontal="right"/>
    </xf>
    <xf numFmtId="0" fontId="7" fillId="2" borderId="0" xfId="0" applyFont="1" applyFill="1" applyBorder="1"/>
    <xf numFmtId="0" fontId="8" fillId="2" borderId="0" xfId="0" applyFont="1" applyFill="1" applyBorder="1"/>
    <xf numFmtId="0" fontId="7" fillId="2" borderId="0" xfId="0" applyFont="1" applyFill="1" applyBorder="1" applyAlignment="1">
      <alignment horizontal="center"/>
    </xf>
    <xf numFmtId="0" fontId="4" fillId="2" borderId="0" xfId="0" applyFont="1" applyFill="1"/>
    <xf numFmtId="0" fontId="0" fillId="2" borderId="24" xfId="0" applyFill="1" applyBorder="1"/>
    <xf numFmtId="0" fontId="0" fillId="2" borderId="25" xfId="0" applyFill="1" applyBorder="1"/>
    <xf numFmtId="0" fontId="10" fillId="7" borderId="10" xfId="0" applyFont="1" applyFill="1" applyBorder="1"/>
    <xf numFmtId="0" fontId="10" fillId="7" borderId="15" xfId="0" applyFont="1" applyFill="1" applyBorder="1"/>
    <xf numFmtId="0" fontId="10" fillId="7" borderId="11" xfId="0" applyFont="1" applyFill="1" applyBorder="1"/>
    <xf numFmtId="0" fontId="11" fillId="5" borderId="16" xfId="0" applyFont="1" applyFill="1" applyBorder="1"/>
    <xf numFmtId="0" fontId="11" fillId="5" borderId="0" xfId="0" applyFont="1" applyFill="1" applyBorder="1"/>
    <xf numFmtId="0" fontId="11" fillId="5" borderId="17" xfId="0" applyFont="1" applyFill="1" applyBorder="1"/>
    <xf numFmtId="0" fontId="11" fillId="2" borderId="0" xfId="0" applyFont="1" applyFill="1" applyBorder="1"/>
    <xf numFmtId="0" fontId="11" fillId="2" borderId="17" xfId="0" applyFont="1" applyFill="1" applyBorder="1"/>
    <xf numFmtId="0" fontId="11" fillId="5" borderId="18" xfId="0" applyFont="1" applyFill="1" applyBorder="1"/>
    <xf numFmtId="0" fontId="11" fillId="5" borderId="19" xfId="0" applyFont="1" applyFill="1" applyBorder="1"/>
    <xf numFmtId="0" fontId="11" fillId="5" borderId="20" xfId="0" applyFont="1" applyFill="1" applyBorder="1"/>
    <xf numFmtId="0" fontId="0" fillId="5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44" fontId="0" fillId="2" borderId="23" xfId="1" applyFont="1" applyFill="1" applyBorder="1" applyAlignment="1">
      <alignment horizontal="center"/>
    </xf>
    <xf numFmtId="9" fontId="0" fillId="2" borderId="24" xfId="0" applyNumberFormat="1" applyFill="1" applyBorder="1" applyAlignment="1">
      <alignment horizontal="center"/>
    </xf>
    <xf numFmtId="44" fontId="0" fillId="2" borderId="24" xfId="1" applyFont="1" applyFill="1" applyBorder="1" applyAlignment="1">
      <alignment horizontal="center"/>
    </xf>
    <xf numFmtId="44" fontId="0" fillId="2" borderId="24" xfId="0" applyNumberFormat="1" applyFill="1" applyBorder="1" applyAlignment="1"/>
    <xf numFmtId="0" fontId="1" fillId="7" borderId="25" xfId="0" applyFont="1" applyFill="1" applyBorder="1"/>
    <xf numFmtId="2" fontId="9" fillId="2" borderId="8" xfId="0" applyNumberFormat="1" applyFont="1" applyFill="1" applyBorder="1" applyAlignment="1">
      <alignment horizontal="right"/>
    </xf>
    <xf numFmtId="1" fontId="0" fillId="0" borderId="0" xfId="0" applyNumberFormat="1"/>
    <xf numFmtId="1" fontId="14" fillId="0" borderId="1" xfId="0" applyNumberFormat="1" applyFont="1" applyBorder="1" applyAlignment="1">
      <alignment horizontal="center"/>
    </xf>
    <xf numFmtId="2" fontId="0" fillId="6" borderId="0" xfId="0" applyNumberFormat="1" applyFill="1"/>
    <xf numFmtId="0" fontId="0" fillId="6" borderId="0" xfId="0" applyFill="1" applyAlignment="1">
      <alignment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/>
    </xf>
    <xf numFmtId="0" fontId="5" fillId="7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3" fillId="7" borderId="23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18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15" fillId="7" borderId="14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/>
              <a:t>Basismodell des gleitenden Durchschnitts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'Basismodell gleitender Durch'!$B$4</c:f>
              <c:strCache>
                <c:ptCount val="1"/>
                <c:pt idx="0">
                  <c:v>Zeitreihenwerte (Bsp. Umsatz)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'Basismodell gleitender Durch'!$C$3:$N$3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'Basismodell gleitender Durch'!$C$4:$N$4</c:f>
              <c:numCache>
                <c:formatCode>General</c:formatCode>
                <c:ptCount val="12"/>
                <c:pt idx="0">
                  <c:v>20</c:v>
                </c:pt>
                <c:pt idx="1">
                  <c:v>17</c:v>
                </c:pt>
                <c:pt idx="2">
                  <c:v>10</c:v>
                </c:pt>
                <c:pt idx="3">
                  <c:v>14</c:v>
                </c:pt>
                <c:pt idx="4">
                  <c:v>13</c:v>
                </c:pt>
                <c:pt idx="5">
                  <c:v>19</c:v>
                </c:pt>
                <c:pt idx="6">
                  <c:v>11</c:v>
                </c:pt>
                <c:pt idx="7">
                  <c:v>11</c:v>
                </c:pt>
                <c:pt idx="8">
                  <c:v>17</c:v>
                </c:pt>
                <c:pt idx="9">
                  <c:v>16</c:v>
                </c:pt>
                <c:pt idx="10">
                  <c:v>20</c:v>
                </c:pt>
                <c:pt idx="11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BC-451D-A7DF-28B203AAD647}"/>
            </c:ext>
          </c:extLst>
        </c:ser>
        <c:ser>
          <c:idx val="1"/>
          <c:order val="1"/>
          <c:tx>
            <c:strRef>
              <c:f>'Basismodell gleitender Durch'!$B$5</c:f>
              <c:strCache>
                <c:ptCount val="1"/>
                <c:pt idx="0">
                  <c:v>gleitender Durchschnitt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'Basismodell gleitender Durch'!$C$3:$N$3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'Basismodell gleitender Durch'!$C$5:$N$5</c:f>
              <c:numCache>
                <c:formatCode>0.00</c:formatCode>
                <c:ptCount val="12"/>
                <c:pt idx="1">
                  <c:v>15.666666666666666</c:v>
                </c:pt>
                <c:pt idx="2">
                  <c:v>13.666666666666666</c:v>
                </c:pt>
                <c:pt idx="3">
                  <c:v>12.333333333333334</c:v>
                </c:pt>
                <c:pt idx="4">
                  <c:v>15.333333333333334</c:v>
                </c:pt>
                <c:pt idx="5">
                  <c:v>14.333333333333334</c:v>
                </c:pt>
                <c:pt idx="6">
                  <c:v>13.666666666666666</c:v>
                </c:pt>
                <c:pt idx="7">
                  <c:v>13</c:v>
                </c:pt>
                <c:pt idx="8">
                  <c:v>14.666666666666666</c:v>
                </c:pt>
                <c:pt idx="9">
                  <c:v>17.666666666666668</c:v>
                </c:pt>
                <c:pt idx="10">
                  <c:v>17.666666666666668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BC-451D-A7DF-28B203AAD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433184"/>
        <c:axId val="182433744"/>
      </c:lineChart>
      <c:catAx>
        <c:axId val="18243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2433744"/>
        <c:crosses val="autoZero"/>
        <c:auto val="1"/>
        <c:lblAlgn val="ctr"/>
        <c:lblOffset val="100"/>
        <c:noMultiLvlLbl val="0"/>
      </c:catAx>
      <c:valAx>
        <c:axId val="18243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2433184"/>
        <c:crosses val="autoZero"/>
        <c:crossBetween val="between"/>
      </c:valAx>
      <c:spPr>
        <a:noFill/>
        <a:ln>
          <a:solidFill>
            <a:schemeClr val="accent1"/>
          </a:solidFill>
          <a:prstDash val="sysDash"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'Lineare Regression'!$C$4:$C$15</c:f>
              <c:numCache>
                <c:formatCode>0</c:formatCode>
                <c:ptCount val="12"/>
                <c:pt idx="0">
                  <c:v>35</c:v>
                </c:pt>
                <c:pt idx="1">
                  <c:v>59</c:v>
                </c:pt>
                <c:pt idx="2">
                  <c:v>73</c:v>
                </c:pt>
                <c:pt idx="3">
                  <c:v>88</c:v>
                </c:pt>
                <c:pt idx="4">
                  <c:v>110</c:v>
                </c:pt>
                <c:pt idx="5">
                  <c:v>126</c:v>
                </c:pt>
                <c:pt idx="6">
                  <c:v>135</c:v>
                </c:pt>
                <c:pt idx="7">
                  <c:v>139</c:v>
                </c:pt>
                <c:pt idx="8">
                  <c:v>151</c:v>
                </c:pt>
                <c:pt idx="9">
                  <c:v>169</c:v>
                </c:pt>
                <c:pt idx="10">
                  <c:v>169</c:v>
                </c:pt>
                <c:pt idx="11">
                  <c:v>182</c:v>
                </c:pt>
              </c:numCache>
            </c:numRef>
          </c:xVal>
          <c:yVal>
            <c:numRef>
              <c:f>'Lineare Regression'!$D$4:$D$15</c:f>
              <c:numCache>
                <c:formatCode>0</c:formatCode>
                <c:ptCount val="12"/>
                <c:pt idx="0">
                  <c:v>192</c:v>
                </c:pt>
                <c:pt idx="1">
                  <c:v>194</c:v>
                </c:pt>
                <c:pt idx="2">
                  <c:v>197</c:v>
                </c:pt>
                <c:pt idx="3">
                  <c:v>202</c:v>
                </c:pt>
                <c:pt idx="4">
                  <c:v>210</c:v>
                </c:pt>
                <c:pt idx="5">
                  <c:v>235</c:v>
                </c:pt>
                <c:pt idx="6">
                  <c:v>252</c:v>
                </c:pt>
                <c:pt idx="7">
                  <c:v>290</c:v>
                </c:pt>
                <c:pt idx="8">
                  <c:v>317</c:v>
                </c:pt>
                <c:pt idx="9">
                  <c:v>353</c:v>
                </c:pt>
                <c:pt idx="10">
                  <c:v>366</c:v>
                </c:pt>
                <c:pt idx="11">
                  <c:v>370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18-4DEC-9656-FFA4D6D27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247952"/>
        <c:axId val="184248512"/>
      </c:scatterChart>
      <c:valAx>
        <c:axId val="184247952"/>
        <c:scaling>
          <c:orientation val="minMax"/>
          <c:min val="35"/>
        </c:scaling>
        <c:delete val="0"/>
        <c:axPos val="b"/>
        <c:numFmt formatCode="0" sourceLinked="1"/>
        <c:majorTickMark val="out"/>
        <c:minorTickMark val="none"/>
        <c:tickLblPos val="nextTo"/>
        <c:crossAx val="184248512"/>
        <c:crosses val="autoZero"/>
        <c:crossBetween val="midCat"/>
      </c:valAx>
      <c:valAx>
        <c:axId val="184248512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184247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9.3567366579177681E-3"/>
                  <c:y val="0.506289370078740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100" b="1" baseline="0">
                        <a:latin typeface="Arial" pitchFamily="34" charset="0"/>
                        <a:cs typeface="Arial" pitchFamily="34" charset="0"/>
                      </a:rPr>
                      <a:t>y = 1,3784x + 99,883</a:t>
                    </a:r>
                    <a:endParaRPr lang="en-US" sz="1100" b="1">
                      <a:latin typeface="Arial" pitchFamily="34" charset="0"/>
                      <a:cs typeface="Arial" pitchFamily="34" charset="0"/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'Lineare Regression'!$C$4:$C$15</c:f>
              <c:numCache>
                <c:formatCode>0</c:formatCode>
                <c:ptCount val="12"/>
                <c:pt idx="0">
                  <c:v>35</c:v>
                </c:pt>
                <c:pt idx="1">
                  <c:v>59</c:v>
                </c:pt>
                <c:pt idx="2">
                  <c:v>73</c:v>
                </c:pt>
                <c:pt idx="3">
                  <c:v>88</c:v>
                </c:pt>
                <c:pt idx="4">
                  <c:v>110</c:v>
                </c:pt>
                <c:pt idx="5">
                  <c:v>126</c:v>
                </c:pt>
                <c:pt idx="6">
                  <c:v>135</c:v>
                </c:pt>
                <c:pt idx="7">
                  <c:v>139</c:v>
                </c:pt>
                <c:pt idx="8">
                  <c:v>151</c:v>
                </c:pt>
                <c:pt idx="9">
                  <c:v>169</c:v>
                </c:pt>
                <c:pt idx="10">
                  <c:v>169</c:v>
                </c:pt>
                <c:pt idx="11">
                  <c:v>182</c:v>
                </c:pt>
              </c:numCache>
            </c:numRef>
          </c:xVal>
          <c:yVal>
            <c:numRef>
              <c:f>'Lineare Regression'!$D$4:$D$15</c:f>
              <c:numCache>
                <c:formatCode>0</c:formatCode>
                <c:ptCount val="12"/>
                <c:pt idx="0">
                  <c:v>192</c:v>
                </c:pt>
                <c:pt idx="1">
                  <c:v>194</c:v>
                </c:pt>
                <c:pt idx="2">
                  <c:v>197</c:v>
                </c:pt>
                <c:pt idx="3">
                  <c:v>202</c:v>
                </c:pt>
                <c:pt idx="4">
                  <c:v>210</c:v>
                </c:pt>
                <c:pt idx="5">
                  <c:v>235</c:v>
                </c:pt>
                <c:pt idx="6">
                  <c:v>252</c:v>
                </c:pt>
                <c:pt idx="7">
                  <c:v>290</c:v>
                </c:pt>
                <c:pt idx="8">
                  <c:v>317</c:v>
                </c:pt>
                <c:pt idx="9">
                  <c:v>353</c:v>
                </c:pt>
                <c:pt idx="10">
                  <c:v>366</c:v>
                </c:pt>
                <c:pt idx="11">
                  <c:v>370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46-4633-8521-E88A117CB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213456"/>
        <c:axId val="185214016"/>
      </c:scatterChart>
      <c:valAx>
        <c:axId val="185213456"/>
        <c:scaling>
          <c:orientation val="minMax"/>
          <c:min val="35"/>
        </c:scaling>
        <c:delete val="0"/>
        <c:axPos val="b"/>
        <c:numFmt formatCode="0" sourceLinked="1"/>
        <c:majorTickMark val="out"/>
        <c:minorTickMark val="none"/>
        <c:tickLblPos val="nextTo"/>
        <c:crossAx val="185214016"/>
        <c:crosses val="autoZero"/>
        <c:crossBetween val="midCat"/>
      </c:valAx>
      <c:valAx>
        <c:axId val="185214016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crossAx val="185213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7</xdr:col>
      <xdr:colOff>752475</xdr:colOff>
      <xdr:row>7</xdr:row>
      <xdr:rowOff>9525</xdr:rowOff>
    </xdr:to>
    <xdr:cxnSp macro="">
      <xdr:nvCxnSpPr>
        <xdr:cNvPr id="2" name="Gerade Verbindung mit Pfei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406400" y="1377950"/>
          <a:ext cx="55530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11</xdr:row>
      <xdr:rowOff>0</xdr:rowOff>
    </xdr:from>
    <xdr:to>
      <xdr:col>4</xdr:col>
      <xdr:colOff>28575</xdr:colOff>
      <xdr:row>11</xdr:row>
      <xdr:rowOff>0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406400" y="2165350"/>
          <a:ext cx="24288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15</xdr:row>
      <xdr:rowOff>9525</xdr:rowOff>
    </xdr:from>
    <xdr:to>
      <xdr:col>2</xdr:col>
      <xdr:colOff>609600</xdr:colOff>
      <xdr:row>15</xdr:row>
      <xdr:rowOff>9525</xdr:rowOff>
    </xdr:to>
    <xdr:cxnSp macro="">
      <xdr:nvCxnSpPr>
        <xdr:cNvPr id="4" name="Gerade Verbindung mit Pfeil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06400" y="2962275"/>
          <a:ext cx="14097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19</xdr:row>
      <xdr:rowOff>9525</xdr:rowOff>
    </xdr:from>
    <xdr:to>
      <xdr:col>1</xdr:col>
      <xdr:colOff>514350</xdr:colOff>
      <xdr:row>19</xdr:row>
      <xdr:rowOff>9526</xdr:rowOff>
    </xdr:to>
    <xdr:cxnSp macro="">
      <xdr:nvCxnSpPr>
        <xdr:cNvPr id="5" name="Gerade Verbindung mit Pfeil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flipV="1">
          <a:off x="406400" y="3749675"/>
          <a:ext cx="514350" cy="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23</xdr:row>
      <xdr:rowOff>0</xdr:rowOff>
    </xdr:from>
    <xdr:to>
      <xdr:col>3</xdr:col>
      <xdr:colOff>581025</xdr:colOff>
      <xdr:row>23</xdr:row>
      <xdr:rowOff>9525</xdr:rowOff>
    </xdr:to>
    <xdr:cxnSp macro="">
      <xdr:nvCxnSpPr>
        <xdr:cNvPr id="6" name="Gerade Verbindung mit Pfeil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V="1">
          <a:off x="425450" y="4527550"/>
          <a:ext cx="216217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7</xdr:row>
      <xdr:rowOff>66675</xdr:rowOff>
    </xdr:from>
    <xdr:to>
      <xdr:col>2</xdr:col>
      <xdr:colOff>828675</xdr:colOff>
      <xdr:row>8</xdr:row>
      <xdr:rowOff>66675</xdr:rowOff>
    </xdr:to>
    <xdr:sp macro="" textlink="">
      <xdr:nvSpPr>
        <xdr:cNvPr id="2" name="Gewitterblitz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419350" y="1457325"/>
          <a:ext cx="476250" cy="247650"/>
        </a:xfrm>
        <a:prstGeom prst="lightningBolt">
          <a:avLst/>
        </a:prstGeom>
        <a:solidFill>
          <a:srgbClr val="FFFF00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361950</xdr:colOff>
      <xdr:row>10</xdr:row>
      <xdr:rowOff>57150</xdr:rowOff>
    </xdr:from>
    <xdr:to>
      <xdr:col>3</xdr:col>
      <xdr:colOff>838200</xdr:colOff>
      <xdr:row>11</xdr:row>
      <xdr:rowOff>57150</xdr:rowOff>
    </xdr:to>
    <xdr:sp macro="" textlink="">
      <xdr:nvSpPr>
        <xdr:cNvPr id="3" name="Gewitterblit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733800" y="2076450"/>
          <a:ext cx="476250" cy="247650"/>
        </a:xfrm>
        <a:prstGeom prst="lightningBolt">
          <a:avLst/>
        </a:prstGeom>
        <a:solidFill>
          <a:srgbClr val="FFFF00"/>
        </a:solidFill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17</xdr:col>
      <xdr:colOff>790575</xdr:colOff>
      <xdr:row>8</xdr:row>
      <xdr:rowOff>60325</xdr:rowOff>
    </xdr:from>
    <xdr:to>
      <xdr:col>17</xdr:col>
      <xdr:colOff>800100</xdr:colOff>
      <xdr:row>11</xdr:row>
      <xdr:rowOff>3175</xdr:rowOff>
    </xdr:to>
    <xdr:cxnSp macro="">
      <xdr:nvCxnSpPr>
        <xdr:cNvPr id="5" name="Gerade Verbindung mit Pfeil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16570325" y="2362200"/>
          <a:ext cx="9525" cy="89535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13</xdr:row>
      <xdr:rowOff>266700</xdr:rowOff>
    </xdr:from>
    <xdr:to>
      <xdr:col>3</xdr:col>
      <xdr:colOff>114300</xdr:colOff>
      <xdr:row>14</xdr:row>
      <xdr:rowOff>66675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2495550" y="3838575"/>
          <a:ext cx="247650" cy="1809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561975</xdr:colOff>
      <xdr:row>13</xdr:row>
      <xdr:rowOff>285750</xdr:rowOff>
    </xdr:from>
    <xdr:to>
      <xdr:col>6</xdr:col>
      <xdr:colOff>152400</xdr:colOff>
      <xdr:row>14</xdr:row>
      <xdr:rowOff>85725</xdr:rowOff>
    </xdr:to>
    <xdr:cxnSp macro="">
      <xdr:nvCxnSpPr>
        <xdr:cNvPr id="4" name="Gerade Verbindung mit Pfeil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4505325" y="3857625"/>
          <a:ext cx="247650" cy="1809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514350</xdr:colOff>
      <xdr:row>13</xdr:row>
      <xdr:rowOff>257175</xdr:rowOff>
    </xdr:from>
    <xdr:to>
      <xdr:col>5</xdr:col>
      <xdr:colOff>104775</xdr:colOff>
      <xdr:row>14</xdr:row>
      <xdr:rowOff>57150</xdr:rowOff>
    </xdr:to>
    <xdr:cxnSp macro="">
      <xdr:nvCxnSpPr>
        <xdr:cNvPr id="5" name="Gerade Verbindung mit Pfeil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CxnSpPr/>
      </xdr:nvCxnSpPr>
      <xdr:spPr>
        <a:xfrm>
          <a:off x="3800475" y="3829050"/>
          <a:ext cx="247650" cy="1809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533400</xdr:colOff>
      <xdr:row>13</xdr:row>
      <xdr:rowOff>257175</xdr:rowOff>
    </xdr:from>
    <xdr:to>
      <xdr:col>4</xdr:col>
      <xdr:colOff>123825</xdr:colOff>
      <xdr:row>14</xdr:row>
      <xdr:rowOff>57150</xdr:rowOff>
    </xdr:to>
    <xdr:cxnSp macro="">
      <xdr:nvCxnSpPr>
        <xdr:cNvPr id="6" name="Gerade Verbindung mit Pfeil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3162300" y="3829050"/>
          <a:ext cx="247650" cy="1809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504825</xdr:colOff>
      <xdr:row>13</xdr:row>
      <xdr:rowOff>276225</xdr:rowOff>
    </xdr:from>
    <xdr:to>
      <xdr:col>12</xdr:col>
      <xdr:colOff>95250</xdr:colOff>
      <xdr:row>14</xdr:row>
      <xdr:rowOff>76200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/>
      </xdr:nvCxnSpPr>
      <xdr:spPr>
        <a:xfrm>
          <a:off x="5762625" y="3848100"/>
          <a:ext cx="247650" cy="1809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514350</xdr:colOff>
      <xdr:row>13</xdr:row>
      <xdr:rowOff>285750</xdr:rowOff>
    </xdr:from>
    <xdr:to>
      <xdr:col>7</xdr:col>
      <xdr:colOff>104775</xdr:colOff>
      <xdr:row>14</xdr:row>
      <xdr:rowOff>85725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/>
      </xdr:nvCxnSpPr>
      <xdr:spPr>
        <a:xfrm>
          <a:off x="5114925" y="3857625"/>
          <a:ext cx="247650" cy="1809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533400</xdr:colOff>
      <xdr:row>13</xdr:row>
      <xdr:rowOff>257175</xdr:rowOff>
    </xdr:from>
    <xdr:to>
      <xdr:col>13</xdr:col>
      <xdr:colOff>123825</xdr:colOff>
      <xdr:row>14</xdr:row>
      <xdr:rowOff>57150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>
          <a:off x="6448425" y="3829050"/>
          <a:ext cx="247650" cy="180975"/>
        </a:xfrm>
        <a:prstGeom prst="straightConnector1">
          <a:avLst/>
        </a:prstGeom>
        <a:ln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438150</xdr:colOff>
      <xdr:row>13</xdr:row>
      <xdr:rowOff>304800</xdr:rowOff>
    </xdr:from>
    <xdr:to>
      <xdr:col>4</xdr:col>
      <xdr:colOff>114300</xdr:colOff>
      <xdr:row>15</xdr:row>
      <xdr:rowOff>180975</xdr:rowOff>
    </xdr:to>
    <xdr:cxnSp macro="">
      <xdr:nvCxnSpPr>
        <xdr:cNvPr id="18" name="Gerade Verbindung mit Pfeil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/>
      </xdr:nvCxnSpPr>
      <xdr:spPr>
        <a:xfrm>
          <a:off x="2619375" y="3876675"/>
          <a:ext cx="990600" cy="638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447675</xdr:colOff>
      <xdr:row>13</xdr:row>
      <xdr:rowOff>285750</xdr:rowOff>
    </xdr:from>
    <xdr:to>
      <xdr:col>5</xdr:col>
      <xdr:colOff>123825</xdr:colOff>
      <xdr:row>15</xdr:row>
      <xdr:rowOff>161925</xdr:rowOff>
    </xdr:to>
    <xdr:cxnSp macro="">
      <xdr:nvCxnSpPr>
        <xdr:cNvPr id="19" name="Gerade Verbindung mit Pfeil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CxnSpPr/>
      </xdr:nvCxnSpPr>
      <xdr:spPr>
        <a:xfrm>
          <a:off x="3286125" y="3857625"/>
          <a:ext cx="990600" cy="638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466725</xdr:colOff>
      <xdr:row>13</xdr:row>
      <xdr:rowOff>323850</xdr:rowOff>
    </xdr:from>
    <xdr:to>
      <xdr:col>6</xdr:col>
      <xdr:colOff>142875</xdr:colOff>
      <xdr:row>15</xdr:row>
      <xdr:rowOff>200025</xdr:rowOff>
    </xdr:to>
    <xdr:cxnSp macro="">
      <xdr:nvCxnSpPr>
        <xdr:cNvPr id="20" name="Gerade Verbindung mit Pfeil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CxnSpPr/>
      </xdr:nvCxnSpPr>
      <xdr:spPr>
        <a:xfrm>
          <a:off x="3962400" y="3895725"/>
          <a:ext cx="990600" cy="638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447675</xdr:colOff>
      <xdr:row>13</xdr:row>
      <xdr:rowOff>333375</xdr:rowOff>
    </xdr:from>
    <xdr:to>
      <xdr:col>8</xdr:col>
      <xdr:colOff>123825</xdr:colOff>
      <xdr:row>15</xdr:row>
      <xdr:rowOff>209550</xdr:rowOff>
    </xdr:to>
    <xdr:cxnSp macro="">
      <xdr:nvCxnSpPr>
        <xdr:cNvPr id="21" name="Gerade Verbindung mit Pfeil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CxnSpPr/>
      </xdr:nvCxnSpPr>
      <xdr:spPr>
        <a:xfrm>
          <a:off x="5257800" y="3905250"/>
          <a:ext cx="990600" cy="638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504825</xdr:colOff>
      <xdr:row>13</xdr:row>
      <xdr:rowOff>323850</xdr:rowOff>
    </xdr:from>
    <xdr:to>
      <xdr:col>7</xdr:col>
      <xdr:colOff>180975</xdr:colOff>
      <xdr:row>15</xdr:row>
      <xdr:rowOff>200025</xdr:rowOff>
    </xdr:to>
    <xdr:cxnSp macro="">
      <xdr:nvCxnSpPr>
        <xdr:cNvPr id="22" name="Gerade Verbindung mit Pfeil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CxnSpPr/>
      </xdr:nvCxnSpPr>
      <xdr:spPr>
        <a:xfrm>
          <a:off x="4657725" y="3895725"/>
          <a:ext cx="990600" cy="638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428625</xdr:colOff>
      <xdr:row>13</xdr:row>
      <xdr:rowOff>323850</xdr:rowOff>
    </xdr:from>
    <xdr:to>
      <xdr:col>13</xdr:col>
      <xdr:colOff>104775</xdr:colOff>
      <xdr:row>15</xdr:row>
      <xdr:rowOff>200025</xdr:rowOff>
    </xdr:to>
    <xdr:cxnSp macro="">
      <xdr:nvCxnSpPr>
        <xdr:cNvPr id="23" name="Gerade Verbindung mit Pfeil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CxnSpPr/>
      </xdr:nvCxnSpPr>
      <xdr:spPr>
        <a:xfrm>
          <a:off x="5895975" y="3895725"/>
          <a:ext cx="990600" cy="6381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5</xdr:row>
      <xdr:rowOff>25400</xdr:rowOff>
    </xdr:from>
    <xdr:to>
      <xdr:col>14</xdr:col>
      <xdr:colOff>0</xdr:colOff>
      <xdr:row>22</xdr:row>
      <xdr:rowOff>177800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1</xdr:row>
      <xdr:rowOff>0</xdr:rowOff>
    </xdr:from>
    <xdr:to>
      <xdr:col>10</xdr:col>
      <xdr:colOff>742950</xdr:colOff>
      <xdr:row>15</xdr:row>
      <xdr:rowOff>76200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485775</xdr:colOff>
      <xdr:row>1</xdr:row>
      <xdr:rowOff>19050</xdr:rowOff>
    </xdr:from>
    <xdr:to>
      <xdr:col>17</xdr:col>
      <xdr:colOff>485775</xdr:colOff>
      <xdr:row>15</xdr:row>
      <xdr:rowOff>95250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736600</xdr:colOff>
      <xdr:row>22</xdr:row>
      <xdr:rowOff>6350</xdr:rowOff>
    </xdr:from>
    <xdr:to>
      <xdr:col>7</xdr:col>
      <xdr:colOff>672465</xdr:colOff>
      <xdr:row>24</xdr:row>
      <xdr:rowOff>8255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8600" y="4057650"/>
          <a:ext cx="4507865" cy="3702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25"/>
  <sheetViews>
    <sheetView tabSelected="1" workbookViewId="0">
      <selection activeCell="B3" sqref="B3"/>
    </sheetView>
  </sheetViews>
  <sheetFormatPr baseColWidth="10" defaultColWidth="11.3984375" defaultRowHeight="14.25" x14ac:dyDescent="0.45"/>
  <cols>
    <col min="1" max="1" width="5.73046875" style="1" customWidth="1"/>
    <col min="2" max="2" width="7.3984375" style="1" customWidth="1"/>
    <col min="3" max="3" width="6.265625" style="1" customWidth="1"/>
    <col min="4" max="4" width="2.59765625" style="1" customWidth="1"/>
    <col min="5" max="5" width="9.59765625" style="1" customWidth="1"/>
    <col min="6" max="6" width="9" style="1" customWidth="1"/>
    <col min="7" max="7" width="8.265625" style="1" customWidth="1"/>
    <col min="8" max="8" width="14" style="1" customWidth="1"/>
    <col min="9" max="16384" width="11.3984375" style="1"/>
  </cols>
  <sheetData>
    <row r="2" spans="1:9" ht="15.75" thickBot="1" x14ac:dyDescent="0.5">
      <c r="A2" s="25"/>
      <c r="B2" s="25"/>
      <c r="C2" s="25"/>
      <c r="D2" s="25"/>
      <c r="E2" s="25"/>
      <c r="F2" s="25"/>
      <c r="G2" s="25"/>
      <c r="H2" s="25"/>
      <c r="I2" s="25"/>
    </row>
    <row r="3" spans="1:9" ht="13.15" customHeight="1" thickBot="1" x14ac:dyDescent="0.5">
      <c r="A3" s="25"/>
      <c r="B3" s="28" t="s">
        <v>32</v>
      </c>
      <c r="C3" s="29"/>
      <c r="D3" s="29"/>
      <c r="E3" s="29"/>
      <c r="F3" s="29"/>
      <c r="G3" s="29"/>
      <c r="H3" s="30"/>
      <c r="I3" s="25"/>
    </row>
    <row r="4" spans="1:9" ht="13.15" customHeight="1" x14ac:dyDescent="0.45">
      <c r="A4" s="25"/>
      <c r="B4" s="31"/>
      <c r="C4" s="32"/>
      <c r="D4" s="32"/>
      <c r="E4" s="32"/>
      <c r="F4" s="32"/>
      <c r="G4" s="32"/>
      <c r="H4" s="33"/>
      <c r="I4" s="25"/>
    </row>
    <row r="5" spans="1:9" ht="13.15" customHeight="1" x14ac:dyDescent="0.45">
      <c r="A5" s="25"/>
      <c r="B5" s="57" t="s">
        <v>58</v>
      </c>
      <c r="C5" s="58"/>
      <c r="D5" s="34"/>
      <c r="E5" s="61" t="s">
        <v>59</v>
      </c>
      <c r="F5" s="61"/>
      <c r="G5" s="61"/>
      <c r="H5" s="35"/>
      <c r="I5" s="25"/>
    </row>
    <row r="6" spans="1:9" ht="13.15" customHeight="1" x14ac:dyDescent="0.45">
      <c r="A6" s="25"/>
      <c r="B6" s="57"/>
      <c r="C6" s="58"/>
      <c r="D6" s="34"/>
      <c r="E6" s="61" t="s">
        <v>33</v>
      </c>
      <c r="F6" s="61"/>
      <c r="G6" s="61"/>
      <c r="H6" s="35"/>
      <c r="I6" s="25"/>
    </row>
    <row r="7" spans="1:9" ht="13.15" customHeight="1" x14ac:dyDescent="0.45">
      <c r="A7" s="25"/>
      <c r="B7" s="57"/>
      <c r="C7" s="58"/>
      <c r="D7" s="34"/>
      <c r="E7" s="61" t="s">
        <v>34</v>
      </c>
      <c r="F7" s="61"/>
      <c r="G7" s="61"/>
      <c r="H7" s="35"/>
      <c r="I7" s="25"/>
    </row>
    <row r="8" spans="1:9" ht="13.15" customHeight="1" x14ac:dyDescent="0.45">
      <c r="A8" s="25"/>
      <c r="B8" s="31"/>
      <c r="C8" s="32"/>
      <c r="D8" s="32"/>
      <c r="E8" s="32"/>
      <c r="F8" s="32"/>
      <c r="G8" s="32"/>
      <c r="H8" s="33"/>
      <c r="I8" s="25"/>
    </row>
    <row r="9" spans="1:9" ht="13.15" customHeight="1" x14ac:dyDescent="0.45">
      <c r="A9" s="25"/>
      <c r="B9" s="57" t="s">
        <v>35</v>
      </c>
      <c r="C9" s="58"/>
      <c r="D9" s="34"/>
      <c r="E9" s="59" t="s">
        <v>60</v>
      </c>
      <c r="F9" s="59"/>
      <c r="G9" s="59"/>
      <c r="H9" s="60"/>
      <c r="I9" s="25"/>
    </row>
    <row r="10" spans="1:9" ht="13.15" customHeight="1" x14ac:dyDescent="0.45">
      <c r="A10" s="25"/>
      <c r="B10" s="57"/>
      <c r="C10" s="58"/>
      <c r="D10" s="34"/>
      <c r="E10" s="59"/>
      <c r="F10" s="59"/>
      <c r="G10" s="59"/>
      <c r="H10" s="60"/>
      <c r="I10" s="25"/>
    </row>
    <row r="11" spans="1:9" ht="13.15" customHeight="1" x14ac:dyDescent="0.45">
      <c r="A11" s="25"/>
      <c r="B11" s="57"/>
      <c r="C11" s="58"/>
      <c r="D11" s="34"/>
      <c r="E11" s="61" t="s">
        <v>36</v>
      </c>
      <c r="F11" s="61"/>
      <c r="G11" s="61"/>
      <c r="H11" s="35"/>
      <c r="I11" s="25"/>
    </row>
    <row r="12" spans="1:9" ht="13.15" customHeight="1" x14ac:dyDescent="0.45">
      <c r="A12" s="25"/>
      <c r="B12" s="31"/>
      <c r="C12" s="32"/>
      <c r="D12" s="32"/>
      <c r="E12" s="32"/>
      <c r="F12" s="32"/>
      <c r="G12" s="32"/>
      <c r="H12" s="33"/>
      <c r="I12" s="25"/>
    </row>
    <row r="13" spans="1:9" ht="13.15" customHeight="1" x14ac:dyDescent="0.45">
      <c r="A13" s="25"/>
      <c r="B13" s="57" t="s">
        <v>37</v>
      </c>
      <c r="C13" s="58"/>
      <c r="D13" s="34"/>
      <c r="E13" s="59" t="s">
        <v>57</v>
      </c>
      <c r="F13" s="59"/>
      <c r="G13" s="59"/>
      <c r="H13" s="60"/>
      <c r="I13" s="25"/>
    </row>
    <row r="14" spans="1:9" ht="13.15" customHeight="1" x14ac:dyDescent="0.45">
      <c r="A14" s="25"/>
      <c r="B14" s="57"/>
      <c r="C14" s="58"/>
      <c r="D14" s="34"/>
      <c r="E14" s="59"/>
      <c r="F14" s="59"/>
      <c r="G14" s="59"/>
      <c r="H14" s="60"/>
      <c r="I14" s="25"/>
    </row>
    <row r="15" spans="1:9" ht="13.15" customHeight="1" x14ac:dyDescent="0.45">
      <c r="A15" s="25"/>
      <c r="B15" s="57"/>
      <c r="C15" s="58"/>
      <c r="D15" s="34"/>
      <c r="E15" s="34" t="s">
        <v>38</v>
      </c>
      <c r="F15" s="34"/>
      <c r="G15" s="34"/>
      <c r="H15" s="35"/>
      <c r="I15" s="25"/>
    </row>
    <row r="16" spans="1:9" ht="13.15" customHeight="1" x14ac:dyDescent="0.45">
      <c r="A16" s="25"/>
      <c r="B16" s="31"/>
      <c r="C16" s="32"/>
      <c r="D16" s="32"/>
      <c r="E16" s="32"/>
      <c r="F16" s="32"/>
      <c r="G16" s="32"/>
      <c r="H16" s="33"/>
      <c r="I16" s="25"/>
    </row>
    <row r="17" spans="1:9" ht="13.15" customHeight="1" x14ac:dyDescent="0.45">
      <c r="A17" s="25"/>
      <c r="B17" s="57" t="s">
        <v>39</v>
      </c>
      <c r="C17" s="58"/>
      <c r="D17" s="34"/>
      <c r="E17" s="34" t="s">
        <v>40</v>
      </c>
      <c r="F17" s="34"/>
      <c r="G17" s="34"/>
      <c r="H17" s="35"/>
      <c r="I17" s="25"/>
    </row>
    <row r="18" spans="1:9" ht="13.15" customHeight="1" x14ac:dyDescent="0.45">
      <c r="A18" s="25"/>
      <c r="B18" s="57"/>
      <c r="C18" s="58"/>
      <c r="D18" s="34"/>
      <c r="E18" s="34" t="s">
        <v>41</v>
      </c>
      <c r="F18" s="34"/>
      <c r="G18" s="34"/>
      <c r="H18" s="35"/>
      <c r="I18" s="25"/>
    </row>
    <row r="19" spans="1:9" ht="13.15" customHeight="1" x14ac:dyDescent="0.45">
      <c r="A19" s="25"/>
      <c r="B19" s="57"/>
      <c r="C19" s="58"/>
      <c r="D19" s="34"/>
      <c r="E19" s="34"/>
      <c r="F19" s="34"/>
      <c r="G19" s="34"/>
      <c r="H19" s="35"/>
      <c r="I19" s="25"/>
    </row>
    <row r="20" spans="1:9" ht="13.15" customHeight="1" x14ac:dyDescent="0.45">
      <c r="A20" s="25"/>
      <c r="B20" s="31"/>
      <c r="C20" s="32"/>
      <c r="D20" s="32"/>
      <c r="E20" s="32"/>
      <c r="F20" s="32"/>
      <c r="G20" s="32"/>
      <c r="H20" s="33"/>
      <c r="I20" s="25"/>
    </row>
    <row r="21" spans="1:9" ht="13.15" customHeight="1" x14ac:dyDescent="0.45">
      <c r="A21" s="25"/>
      <c r="B21" s="57" t="s">
        <v>42</v>
      </c>
      <c r="C21" s="58"/>
      <c r="D21" s="34"/>
      <c r="E21" s="59" t="s">
        <v>43</v>
      </c>
      <c r="F21" s="59"/>
      <c r="G21" s="59"/>
      <c r="H21" s="60"/>
      <c r="I21" s="25"/>
    </row>
    <row r="22" spans="1:9" ht="13.15" customHeight="1" x14ac:dyDescent="0.45">
      <c r="A22" s="25"/>
      <c r="B22" s="57"/>
      <c r="C22" s="58"/>
      <c r="D22" s="34"/>
      <c r="E22" s="59"/>
      <c r="F22" s="59"/>
      <c r="G22" s="59"/>
      <c r="H22" s="60"/>
      <c r="I22" s="25"/>
    </row>
    <row r="23" spans="1:9" ht="13.15" customHeight="1" x14ac:dyDescent="0.45">
      <c r="A23" s="25"/>
      <c r="B23" s="57"/>
      <c r="C23" s="58"/>
      <c r="D23" s="34"/>
      <c r="E23" s="34" t="s">
        <v>44</v>
      </c>
      <c r="F23" s="34"/>
      <c r="G23" s="34"/>
      <c r="H23" s="35"/>
      <c r="I23" s="25"/>
    </row>
    <row r="24" spans="1:9" ht="13.15" customHeight="1" thickBot="1" x14ac:dyDescent="0.5">
      <c r="A24" s="25"/>
      <c r="B24" s="36"/>
      <c r="C24" s="37"/>
      <c r="D24" s="37"/>
      <c r="E24" s="37"/>
      <c r="F24" s="37"/>
      <c r="G24" s="37"/>
      <c r="H24" s="38"/>
      <c r="I24" s="25"/>
    </row>
    <row r="25" spans="1:9" ht="15.4" x14ac:dyDescent="0.45">
      <c r="A25" s="25"/>
      <c r="B25" s="25"/>
      <c r="C25" s="25"/>
      <c r="D25" s="25"/>
      <c r="E25" s="25"/>
      <c r="F25" s="25"/>
      <c r="G25" s="25"/>
      <c r="H25" s="25"/>
      <c r="I25" s="25"/>
    </row>
  </sheetData>
  <mergeCells count="12">
    <mergeCell ref="B5:C7"/>
    <mergeCell ref="E5:G5"/>
    <mergeCell ref="E6:G6"/>
    <mergeCell ref="E7:G7"/>
    <mergeCell ref="B9:C11"/>
    <mergeCell ref="E9:H10"/>
    <mergeCell ref="E11:G11"/>
    <mergeCell ref="B13:C15"/>
    <mergeCell ref="E13:H14"/>
    <mergeCell ref="B17:C19"/>
    <mergeCell ref="B21:C23"/>
    <mergeCell ref="E21:H2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15"/>
  <sheetViews>
    <sheetView zoomScale="60" zoomScaleNormal="60" workbookViewId="0">
      <selection activeCell="N3" sqref="N3:R12"/>
    </sheetView>
  </sheetViews>
  <sheetFormatPr baseColWidth="10" defaultColWidth="11.3984375" defaultRowHeight="14.25" x14ac:dyDescent="0.45"/>
  <cols>
    <col min="1" max="1" width="11.3984375" style="1"/>
    <col min="2" max="5" width="19.59765625" style="1" customWidth="1"/>
    <col min="6" max="13" width="11.3984375" style="1"/>
    <col min="14" max="14" width="12.265625" style="1" bestFit="1" customWidth="1"/>
    <col min="15" max="15" width="10.59765625" style="1" bestFit="1" customWidth="1"/>
    <col min="16" max="16" width="16.265625" style="1" bestFit="1" customWidth="1"/>
    <col min="17" max="17" width="16.59765625" style="1" customWidth="1"/>
    <col min="18" max="18" width="16.3984375" style="1" customWidth="1"/>
    <col min="19" max="16384" width="11.3984375" style="1"/>
  </cols>
  <sheetData>
    <row r="2" spans="2:18" ht="14.65" thickBot="1" x14ac:dyDescent="0.5"/>
    <row r="3" spans="2:18" ht="27" customHeight="1" x14ac:dyDescent="0.55000000000000004">
      <c r="B3" s="62" t="s">
        <v>15</v>
      </c>
      <c r="C3" s="63" t="s">
        <v>16</v>
      </c>
      <c r="D3" s="63"/>
      <c r="E3" s="63"/>
      <c r="F3" s="63"/>
      <c r="G3" s="63"/>
      <c r="H3" s="63"/>
      <c r="I3" s="8"/>
      <c r="J3" s="8"/>
      <c r="K3" s="8"/>
      <c r="N3" s="68" t="s">
        <v>45</v>
      </c>
      <c r="O3" s="66" t="s">
        <v>46</v>
      </c>
      <c r="P3" s="70" t="s">
        <v>47</v>
      </c>
      <c r="Q3" s="66" t="s">
        <v>48</v>
      </c>
      <c r="R3" s="66" t="s">
        <v>54</v>
      </c>
    </row>
    <row r="4" spans="2:18" ht="27" customHeight="1" thickBot="1" x14ac:dyDescent="0.6">
      <c r="B4" s="62"/>
      <c r="C4" s="63"/>
      <c r="D4" s="63"/>
      <c r="E4" s="63"/>
      <c r="F4" s="63"/>
      <c r="G4" s="63"/>
      <c r="H4" s="63"/>
      <c r="I4" s="8"/>
      <c r="J4" s="8"/>
      <c r="K4" s="8"/>
      <c r="N4" s="69"/>
      <c r="O4" s="67"/>
      <c r="P4" s="71"/>
      <c r="Q4" s="67"/>
      <c r="R4" s="67"/>
    </row>
    <row r="5" spans="2:18" ht="19.5" customHeight="1" x14ac:dyDescent="0.55000000000000004">
      <c r="B5" s="9"/>
      <c r="C5" s="8"/>
      <c r="D5" s="8"/>
      <c r="E5" s="8"/>
      <c r="F5" s="8"/>
      <c r="G5" s="8"/>
      <c r="H5" s="8"/>
      <c r="I5" s="8"/>
      <c r="J5" s="8"/>
      <c r="K5" s="8"/>
      <c r="N5" s="45" t="s">
        <v>49</v>
      </c>
      <c r="O5" s="45">
        <v>1</v>
      </c>
      <c r="P5" s="47">
        <v>100</v>
      </c>
      <c r="Q5" s="48">
        <v>0.4</v>
      </c>
      <c r="R5" s="50">
        <f>P5*Q5</f>
        <v>40</v>
      </c>
    </row>
    <row r="6" spans="2:18" ht="27" customHeight="1" x14ac:dyDescent="0.55000000000000004">
      <c r="B6" s="8"/>
      <c r="C6" s="62" t="s">
        <v>15</v>
      </c>
      <c r="D6" s="63" t="s">
        <v>16</v>
      </c>
      <c r="E6" s="63"/>
      <c r="F6" s="63"/>
      <c r="G6" s="63"/>
      <c r="H6" s="63"/>
      <c r="I6" s="63"/>
      <c r="J6" s="8"/>
      <c r="K6" s="8"/>
      <c r="N6" s="46" t="s">
        <v>50</v>
      </c>
      <c r="O6" s="46">
        <v>2</v>
      </c>
      <c r="P6" s="49">
        <v>150</v>
      </c>
      <c r="Q6" s="48">
        <v>0.7</v>
      </c>
      <c r="R6" s="50">
        <f>P6*Q6</f>
        <v>105</v>
      </c>
    </row>
    <row r="7" spans="2:18" ht="27" customHeight="1" x14ac:dyDescent="0.55000000000000004">
      <c r="B7" s="8"/>
      <c r="C7" s="62"/>
      <c r="D7" s="63"/>
      <c r="E7" s="63"/>
      <c r="F7" s="63"/>
      <c r="G7" s="63"/>
      <c r="H7" s="63"/>
      <c r="I7" s="63"/>
      <c r="J7" s="8"/>
      <c r="K7" s="8"/>
      <c r="N7" s="46" t="s">
        <v>51</v>
      </c>
      <c r="O7" s="46">
        <v>1</v>
      </c>
      <c r="P7" s="49">
        <v>100</v>
      </c>
      <c r="Q7" s="48">
        <v>0.1</v>
      </c>
      <c r="R7" s="50">
        <f>P7*Q7</f>
        <v>10</v>
      </c>
    </row>
    <row r="8" spans="2:18" ht="19.5" customHeight="1" x14ac:dyDescent="0.55000000000000004">
      <c r="B8" s="8"/>
      <c r="C8" s="9"/>
      <c r="D8" s="8"/>
      <c r="E8" s="8"/>
      <c r="F8" s="8"/>
      <c r="G8" s="8"/>
      <c r="H8" s="8"/>
      <c r="I8" s="8"/>
      <c r="J8" s="8"/>
      <c r="K8" s="8"/>
      <c r="N8" s="46" t="s">
        <v>49</v>
      </c>
      <c r="O8" s="46">
        <v>2</v>
      </c>
      <c r="P8" s="49">
        <v>150</v>
      </c>
      <c r="Q8" s="48">
        <v>0.25</v>
      </c>
      <c r="R8" s="50">
        <f>P8*Q8</f>
        <v>37.5</v>
      </c>
    </row>
    <row r="9" spans="2:18" ht="27" customHeight="1" x14ac:dyDescent="0.55000000000000004">
      <c r="B9" s="8"/>
      <c r="C9" s="65" t="s">
        <v>23</v>
      </c>
      <c r="D9" s="62" t="s">
        <v>15</v>
      </c>
      <c r="E9" s="63" t="s">
        <v>16</v>
      </c>
      <c r="F9" s="63"/>
      <c r="G9" s="63"/>
      <c r="H9" s="63"/>
      <c r="I9" s="63"/>
      <c r="J9" s="63"/>
      <c r="K9" s="8"/>
      <c r="N9" s="46" t="s">
        <v>5</v>
      </c>
      <c r="O9" s="46" t="s">
        <v>5</v>
      </c>
      <c r="P9" s="46" t="s">
        <v>5</v>
      </c>
      <c r="Q9" s="26"/>
      <c r="R9" s="26"/>
    </row>
    <row r="10" spans="2:18" ht="27" customHeight="1" x14ac:dyDescent="0.55000000000000004">
      <c r="B10" s="8"/>
      <c r="C10" s="65"/>
      <c r="D10" s="62"/>
      <c r="E10" s="63"/>
      <c r="F10" s="63"/>
      <c r="G10" s="63"/>
      <c r="H10" s="63"/>
      <c r="I10" s="63"/>
      <c r="J10" s="63"/>
      <c r="K10" s="8"/>
      <c r="N10" s="46" t="s">
        <v>52</v>
      </c>
      <c r="O10" s="46" t="s">
        <v>5</v>
      </c>
      <c r="P10" s="46" t="s">
        <v>5</v>
      </c>
      <c r="Q10" s="26"/>
      <c r="R10" s="26"/>
    </row>
    <row r="11" spans="2:18" ht="19.5" customHeight="1" x14ac:dyDescent="0.55000000000000004">
      <c r="B11" s="8"/>
      <c r="C11" s="8"/>
      <c r="D11" s="9"/>
      <c r="E11" s="8"/>
      <c r="F11" s="8"/>
      <c r="G11" s="8"/>
      <c r="H11" s="8"/>
      <c r="I11" s="8"/>
      <c r="J11" s="8"/>
      <c r="K11" s="8"/>
      <c r="N11" s="26"/>
      <c r="O11" s="26"/>
      <c r="P11" s="26"/>
      <c r="Q11" s="26"/>
      <c r="R11" s="26"/>
    </row>
    <row r="12" spans="2:18" ht="27" customHeight="1" thickBot="1" x14ac:dyDescent="0.6">
      <c r="B12" s="8"/>
      <c r="C12" s="8"/>
      <c r="D12" s="65" t="s">
        <v>24</v>
      </c>
      <c r="E12" s="62" t="s">
        <v>15</v>
      </c>
      <c r="F12" s="63" t="s">
        <v>16</v>
      </c>
      <c r="G12" s="63"/>
      <c r="H12" s="63"/>
      <c r="I12" s="63"/>
      <c r="J12" s="63"/>
      <c r="K12" s="63"/>
      <c r="N12" s="27"/>
      <c r="O12" s="27"/>
      <c r="P12" s="27"/>
      <c r="Q12" s="27"/>
      <c r="R12" s="51" t="s">
        <v>53</v>
      </c>
    </row>
    <row r="13" spans="2:18" ht="27" customHeight="1" x14ac:dyDescent="0.55000000000000004">
      <c r="B13" s="8"/>
      <c r="C13" s="8"/>
      <c r="D13" s="65"/>
      <c r="E13" s="62"/>
      <c r="F13" s="63"/>
      <c r="G13" s="63"/>
      <c r="H13" s="63"/>
      <c r="I13" s="63"/>
      <c r="J13" s="63"/>
      <c r="K13" s="63"/>
    </row>
    <row r="14" spans="2:18" ht="18" x14ac:dyDescent="0.55000000000000004"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2:18" ht="27" customHeight="1" x14ac:dyDescent="0.45">
      <c r="B15" s="10" t="s">
        <v>17</v>
      </c>
      <c r="C15" s="10" t="s">
        <v>18</v>
      </c>
      <c r="D15" s="10" t="s">
        <v>19</v>
      </c>
      <c r="E15" s="10" t="s">
        <v>20</v>
      </c>
      <c r="F15" s="10" t="s">
        <v>21</v>
      </c>
      <c r="G15" s="10" t="s">
        <v>22</v>
      </c>
      <c r="H15" s="64" t="s">
        <v>5</v>
      </c>
      <c r="I15" s="64"/>
      <c r="J15" s="64"/>
      <c r="K15" s="64"/>
    </row>
  </sheetData>
  <mergeCells count="16">
    <mergeCell ref="R3:R4"/>
    <mergeCell ref="N3:N4"/>
    <mergeCell ref="O3:O4"/>
    <mergeCell ref="P3:P4"/>
    <mergeCell ref="Q3:Q4"/>
    <mergeCell ref="B3:B4"/>
    <mergeCell ref="C3:H4"/>
    <mergeCell ref="H15:K15"/>
    <mergeCell ref="D12:D13"/>
    <mergeCell ref="C9:C10"/>
    <mergeCell ref="C6:C7"/>
    <mergeCell ref="D6:I7"/>
    <mergeCell ref="D9:D10"/>
    <mergeCell ref="E9:J10"/>
    <mergeCell ref="E12:E13"/>
    <mergeCell ref="F12:K13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6"/>
  <sheetViews>
    <sheetView workbookViewId="0">
      <selection activeCell="J14" sqref="J14"/>
    </sheetView>
  </sheetViews>
  <sheetFormatPr baseColWidth="10" defaultColWidth="11.3984375" defaultRowHeight="14.25" x14ac:dyDescent="0.45"/>
  <cols>
    <col min="1" max="1" width="11.3984375" style="1"/>
    <col min="2" max="2" width="21.265625" style="1" customWidth="1"/>
    <col min="3" max="11" width="9.73046875" style="1" customWidth="1"/>
    <col min="12" max="12" width="11.3984375" style="1"/>
    <col min="13" max="13" width="0" style="1" hidden="1" customWidth="1"/>
    <col min="14" max="16384" width="11.3984375" style="1"/>
  </cols>
  <sheetData>
    <row r="1" spans="1:14" x14ac:dyDescent="0.45">
      <c r="A1" s="1" t="s">
        <v>25</v>
      </c>
    </row>
    <row r="2" spans="1:14" x14ac:dyDescent="0.45">
      <c r="M2" s="1">
        <v>3</v>
      </c>
    </row>
    <row r="3" spans="1:14" x14ac:dyDescent="0.45">
      <c r="B3" s="2"/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9</v>
      </c>
      <c r="I3" s="3" t="s">
        <v>10</v>
      </c>
      <c r="J3" s="3" t="s">
        <v>11</v>
      </c>
      <c r="K3" s="3" t="s">
        <v>5</v>
      </c>
    </row>
    <row r="4" spans="1:14" s="2" customFormat="1" ht="32.25" customHeight="1" x14ac:dyDescent="0.45">
      <c r="B4" s="39" t="s">
        <v>6</v>
      </c>
      <c r="C4" s="39">
        <v>360</v>
      </c>
      <c r="D4" s="39">
        <v>370</v>
      </c>
      <c r="E4" s="39">
        <v>380</v>
      </c>
      <c r="F4" s="39">
        <v>400</v>
      </c>
      <c r="G4" s="39">
        <v>390</v>
      </c>
      <c r="H4" s="39">
        <v>380</v>
      </c>
      <c r="I4" s="39">
        <v>390</v>
      </c>
      <c r="J4" s="39">
        <v>410</v>
      </c>
      <c r="K4" s="39" t="s">
        <v>5</v>
      </c>
    </row>
    <row r="5" spans="1:14" s="2" customFormat="1" ht="32.25" customHeight="1" x14ac:dyDescent="0.45">
      <c r="B5" s="40" t="s">
        <v>7</v>
      </c>
      <c r="C5" s="40"/>
      <c r="D5" s="40">
        <f t="shared" ref="D5:J5" si="0">C4</f>
        <v>360</v>
      </c>
      <c r="E5" s="40">
        <f t="shared" si="0"/>
        <v>370</v>
      </c>
      <c r="F5" s="40">
        <f t="shared" si="0"/>
        <v>380</v>
      </c>
      <c r="G5" s="40">
        <f t="shared" si="0"/>
        <v>400</v>
      </c>
      <c r="H5" s="40">
        <f t="shared" si="0"/>
        <v>390</v>
      </c>
      <c r="I5" s="40">
        <f t="shared" si="0"/>
        <v>380</v>
      </c>
      <c r="J5" s="40">
        <f t="shared" si="0"/>
        <v>390</v>
      </c>
      <c r="K5" s="40" t="s">
        <v>5</v>
      </c>
    </row>
    <row r="6" spans="1:14" ht="32.25" customHeight="1" x14ac:dyDescent="0.45">
      <c r="B6" s="4" t="s">
        <v>8</v>
      </c>
      <c r="C6" s="4"/>
      <c r="D6" s="4">
        <f>D4-C4</f>
        <v>10</v>
      </c>
      <c r="E6" s="4">
        <f t="shared" ref="E6:J6" si="1">E4-D4</f>
        <v>10</v>
      </c>
      <c r="F6" s="4">
        <f t="shared" si="1"/>
        <v>20</v>
      </c>
      <c r="G6" s="4">
        <f t="shared" si="1"/>
        <v>-10</v>
      </c>
      <c r="H6" s="4">
        <f t="shared" si="1"/>
        <v>-10</v>
      </c>
      <c r="I6" s="4">
        <f t="shared" si="1"/>
        <v>10</v>
      </c>
      <c r="J6" s="4">
        <f t="shared" si="1"/>
        <v>20</v>
      </c>
      <c r="K6" s="5" t="s">
        <v>5</v>
      </c>
    </row>
    <row r="7" spans="1:14" ht="32.25" customHeight="1" x14ac:dyDescent="0.45">
      <c r="B7" s="6" t="s">
        <v>63</v>
      </c>
      <c r="C7" s="4" t="s">
        <v>12</v>
      </c>
      <c r="D7" s="4" t="s">
        <v>13</v>
      </c>
      <c r="E7" s="4" t="s">
        <v>12</v>
      </c>
      <c r="F7" s="7">
        <f>SUM(D6:F6)/3</f>
        <v>13.333333333333334</v>
      </c>
      <c r="G7" s="7">
        <f>SUM(E6:G6)/3</f>
        <v>6.666666666666667</v>
      </c>
      <c r="H7" s="4">
        <f>SUM(F6:H6)/3</f>
        <v>0</v>
      </c>
      <c r="I7" s="4">
        <f>SUM(G6:I6)/3</f>
        <v>-3.3333333333333335</v>
      </c>
      <c r="J7" s="4">
        <f>SUM(H6:J6)/3</f>
        <v>6.666666666666667</v>
      </c>
      <c r="K7" s="4" t="s">
        <v>5</v>
      </c>
    </row>
    <row r="8" spans="1:14" ht="32.25" customHeight="1" x14ac:dyDescent="0.45">
      <c r="B8" s="42" t="s">
        <v>14</v>
      </c>
      <c r="C8" s="43"/>
      <c r="D8" s="43"/>
      <c r="E8" s="43"/>
      <c r="F8" s="44">
        <f>F5+F7</f>
        <v>393.33333333333331</v>
      </c>
      <c r="G8" s="44">
        <f>G5+G7</f>
        <v>406.66666666666669</v>
      </c>
      <c r="H8" s="44">
        <f>H5+H7</f>
        <v>390</v>
      </c>
      <c r="I8" s="44">
        <f>I5+I7</f>
        <v>376.66666666666669</v>
      </c>
      <c r="J8" s="44">
        <f>J5+J7</f>
        <v>396.66666666666669</v>
      </c>
      <c r="K8" s="43" t="s">
        <v>5</v>
      </c>
    </row>
    <row r="9" spans="1:14" x14ac:dyDescent="0.45">
      <c r="D9" s="1">
        <f>D4-C4</f>
        <v>10</v>
      </c>
      <c r="E9" s="1">
        <f t="shared" ref="E9:J9" si="2">E4-D4</f>
        <v>10</v>
      </c>
      <c r="F9" s="1">
        <f t="shared" si="2"/>
        <v>20</v>
      </c>
      <c r="G9" s="1">
        <f t="shared" si="2"/>
        <v>-10</v>
      </c>
      <c r="H9" s="1">
        <f t="shared" si="2"/>
        <v>-10</v>
      </c>
      <c r="I9" s="1">
        <f t="shared" si="2"/>
        <v>10</v>
      </c>
      <c r="J9" s="1">
        <f t="shared" si="2"/>
        <v>20</v>
      </c>
    </row>
    <row r="13" spans="1:14" x14ac:dyDescent="0.45">
      <c r="B13" s="2"/>
      <c r="C13" s="3" t="s">
        <v>0</v>
      </c>
      <c r="D13" s="3" t="s">
        <v>1</v>
      </c>
      <c r="E13" s="3" t="s">
        <v>2</v>
      </c>
      <c r="F13" s="3" t="s">
        <v>3</v>
      </c>
      <c r="G13" s="3" t="s">
        <v>4</v>
      </c>
      <c r="H13" s="3" t="s">
        <v>9</v>
      </c>
      <c r="I13" s="3" t="s">
        <v>5</v>
      </c>
      <c r="M13" s="3" t="s">
        <v>10</v>
      </c>
      <c r="N13" s="3" t="s">
        <v>11</v>
      </c>
    </row>
    <row r="14" spans="1:14" ht="28.5" x14ac:dyDescent="0.45">
      <c r="B14" s="39" t="s">
        <v>6</v>
      </c>
      <c r="C14" s="39">
        <v>360</v>
      </c>
      <c r="D14" s="39">
        <v>370</v>
      </c>
      <c r="E14" s="39">
        <v>380</v>
      </c>
      <c r="F14" s="39">
        <v>400</v>
      </c>
      <c r="G14" s="39">
        <v>390</v>
      </c>
      <c r="H14" s="39">
        <v>380</v>
      </c>
      <c r="I14" s="39" t="s">
        <v>5</v>
      </c>
      <c r="M14" s="39">
        <v>390</v>
      </c>
      <c r="N14" s="39">
        <v>410</v>
      </c>
    </row>
    <row r="15" spans="1:14" ht="28.5" x14ac:dyDescent="0.45">
      <c r="B15" s="41" t="s">
        <v>61</v>
      </c>
      <c r="C15" s="40"/>
      <c r="D15" s="40">
        <f>C14</f>
        <v>360</v>
      </c>
      <c r="E15" s="40">
        <f>D14</f>
        <v>370</v>
      </c>
      <c r="F15" s="40">
        <f>E14</f>
        <v>380</v>
      </c>
      <c r="G15" s="40">
        <f>F14</f>
        <v>400</v>
      </c>
      <c r="H15" s="40">
        <f>G14</f>
        <v>390</v>
      </c>
      <c r="I15" s="40" t="s">
        <v>5</v>
      </c>
      <c r="M15" s="40">
        <f>H14</f>
        <v>380</v>
      </c>
      <c r="N15" s="40">
        <f>M14</f>
        <v>390</v>
      </c>
    </row>
    <row r="16" spans="1:14" ht="31.5" customHeight="1" x14ac:dyDescent="0.45">
      <c r="B16" s="41" t="s">
        <v>62</v>
      </c>
      <c r="C16" s="40"/>
      <c r="D16" s="40"/>
      <c r="E16" s="40">
        <f>D15</f>
        <v>360</v>
      </c>
      <c r="F16" s="40">
        <f>E15</f>
        <v>370</v>
      </c>
      <c r="G16" s="40">
        <f>F15</f>
        <v>380</v>
      </c>
      <c r="H16" s="40">
        <f>G15</f>
        <v>400</v>
      </c>
      <c r="I16" s="40" t="s">
        <v>5</v>
      </c>
      <c r="M16" s="40">
        <f>H15</f>
        <v>390</v>
      </c>
      <c r="N16" s="40">
        <f>M15</f>
        <v>380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6"/>
  <sheetViews>
    <sheetView zoomScale="50" zoomScaleNormal="50" workbookViewId="0">
      <selection activeCell="N38" sqref="N38"/>
    </sheetView>
  </sheetViews>
  <sheetFormatPr baseColWidth="10" defaultColWidth="11.3984375" defaultRowHeight="14.25" x14ac:dyDescent="0.45"/>
  <cols>
    <col min="1" max="1" width="2.59765625" style="1" customWidth="1"/>
    <col min="2" max="2" width="42.3984375" style="1" bestFit="1" customWidth="1"/>
    <col min="3" max="14" width="9.73046875" style="1" customWidth="1"/>
    <col min="15" max="15" width="11.3984375" style="1"/>
    <col min="16" max="16" width="20.73046875" style="1" bestFit="1" customWidth="1"/>
    <col min="17" max="17" width="3.265625" style="1" customWidth="1"/>
    <col min="18" max="18" width="16.59765625" style="1" customWidth="1"/>
    <col min="19" max="16384" width="11.3984375" style="1"/>
  </cols>
  <sheetData>
    <row r="1" spans="2:18" x14ac:dyDescent="0.45">
      <c r="B1" s="1" t="s">
        <v>26</v>
      </c>
      <c r="D1" s="12">
        <v>10</v>
      </c>
      <c r="E1" s="12">
        <v>20</v>
      </c>
    </row>
    <row r="2" spans="2:18" ht="14.65" thickBot="1" x14ac:dyDescent="0.5"/>
    <row r="3" spans="2:18" ht="20.25" x14ac:dyDescent="0.55000000000000004">
      <c r="B3" s="13" t="s">
        <v>27</v>
      </c>
      <c r="C3" s="14">
        <v>1</v>
      </c>
      <c r="D3" s="14">
        <v>2</v>
      </c>
      <c r="E3" s="14">
        <v>3</v>
      </c>
      <c r="F3" s="14">
        <v>4</v>
      </c>
      <c r="G3" s="14">
        <v>5</v>
      </c>
      <c r="H3" s="14">
        <v>6</v>
      </c>
      <c r="I3" s="14">
        <v>7</v>
      </c>
      <c r="J3" s="14">
        <v>8</v>
      </c>
      <c r="K3" s="14">
        <v>9</v>
      </c>
      <c r="L3" s="14">
        <v>10</v>
      </c>
      <c r="M3" s="14">
        <v>11</v>
      </c>
      <c r="N3" s="15">
        <v>12</v>
      </c>
      <c r="P3" s="11"/>
      <c r="Q3" s="11"/>
      <c r="R3" s="11"/>
    </row>
    <row r="4" spans="2:18" ht="20.25" x14ac:dyDescent="0.55000000000000004">
      <c r="B4" s="16" t="s">
        <v>28</v>
      </c>
      <c r="C4" s="17">
        <v>20</v>
      </c>
      <c r="D4" s="17">
        <v>17</v>
      </c>
      <c r="E4" s="17">
        <v>10</v>
      </c>
      <c r="F4" s="17">
        <v>14</v>
      </c>
      <c r="G4" s="17">
        <v>13</v>
      </c>
      <c r="H4" s="17">
        <v>19</v>
      </c>
      <c r="I4" s="17">
        <v>11</v>
      </c>
      <c r="J4" s="17">
        <v>11</v>
      </c>
      <c r="K4" s="17">
        <v>17</v>
      </c>
      <c r="L4" s="17">
        <v>16</v>
      </c>
      <c r="M4" s="17">
        <v>20</v>
      </c>
      <c r="N4" s="18">
        <v>17</v>
      </c>
      <c r="P4" s="22" t="s">
        <v>29</v>
      </c>
      <c r="Q4" s="22" t="s">
        <v>30</v>
      </c>
      <c r="R4" s="23" t="s">
        <v>31</v>
      </c>
    </row>
    <row r="5" spans="2:18" ht="20.65" thickBot="1" x14ac:dyDescent="0.6">
      <c r="B5" s="19" t="s">
        <v>64</v>
      </c>
      <c r="C5" s="20"/>
      <c r="D5" s="52">
        <f>AVERAGE(C4:E4)</f>
        <v>15.666666666666666</v>
      </c>
      <c r="E5" s="52">
        <f t="shared" ref="E5:M5" si="0">AVERAGE(D4:F4)</f>
        <v>13.666666666666666</v>
      </c>
      <c r="F5" s="52">
        <f t="shared" si="0"/>
        <v>12.333333333333334</v>
      </c>
      <c r="G5" s="52">
        <f t="shared" si="0"/>
        <v>15.333333333333334</v>
      </c>
      <c r="H5" s="52">
        <f t="shared" si="0"/>
        <v>14.333333333333334</v>
      </c>
      <c r="I5" s="52">
        <f t="shared" si="0"/>
        <v>13.666666666666666</v>
      </c>
      <c r="J5" s="52">
        <f t="shared" si="0"/>
        <v>13</v>
      </c>
      <c r="K5" s="52">
        <f t="shared" si="0"/>
        <v>14.666666666666666</v>
      </c>
      <c r="L5" s="52">
        <f>AVERAGE(K4:M4)</f>
        <v>17.666666666666668</v>
      </c>
      <c r="M5" s="52">
        <f t="shared" si="0"/>
        <v>17.666666666666668</v>
      </c>
      <c r="N5" s="21"/>
      <c r="P5" s="11"/>
      <c r="Q5" s="22"/>
      <c r="R5" s="24">
        <v>3</v>
      </c>
    </row>
    <row r="6" spans="2:18" x14ac:dyDescent="0.45">
      <c r="P6" s="11"/>
      <c r="Q6" s="11"/>
      <c r="R6" s="11"/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3"/>
  <sheetViews>
    <sheetView workbookViewId="0">
      <selection activeCell="K27" sqref="K27"/>
    </sheetView>
  </sheetViews>
  <sheetFormatPr baseColWidth="10" defaultRowHeight="14.25" x14ac:dyDescent="0.45"/>
  <sheetData>
    <row r="1" spans="1:20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x14ac:dyDescent="0.45">
      <c r="A2" s="1"/>
      <c r="B2" s="1"/>
      <c r="C2" s="72" t="s">
        <v>55</v>
      </c>
      <c r="D2" s="72" t="s">
        <v>56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45">
      <c r="A3" s="1"/>
      <c r="B3" s="1"/>
      <c r="C3" s="73"/>
      <c r="D3" s="73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45">
      <c r="A4" s="1"/>
      <c r="B4" s="1"/>
      <c r="C4" s="54">
        <v>35</v>
      </c>
      <c r="D4" s="54">
        <v>192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45">
      <c r="A5" s="1"/>
      <c r="B5" s="1"/>
      <c r="C5" s="54">
        <v>59</v>
      </c>
      <c r="D5" s="54">
        <v>194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45">
      <c r="A6" s="1"/>
      <c r="B6" s="1"/>
      <c r="C6" s="54">
        <v>73</v>
      </c>
      <c r="D6" s="54">
        <v>197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45">
      <c r="A7" s="1"/>
      <c r="B7" s="1"/>
      <c r="C7" s="54">
        <v>88</v>
      </c>
      <c r="D7" s="54">
        <v>202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x14ac:dyDescent="0.45">
      <c r="A8" s="1"/>
      <c r="B8" s="1"/>
      <c r="C8" s="54">
        <v>110</v>
      </c>
      <c r="D8" s="54">
        <v>210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x14ac:dyDescent="0.45">
      <c r="A9" s="1"/>
      <c r="B9" s="1"/>
      <c r="C9" s="54">
        <v>126</v>
      </c>
      <c r="D9" s="54">
        <v>235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45">
      <c r="A10" s="1"/>
      <c r="B10" s="1"/>
      <c r="C10" s="54">
        <v>135</v>
      </c>
      <c r="D10" s="54">
        <v>252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45">
      <c r="A11" s="1"/>
      <c r="B11" s="1"/>
      <c r="C11" s="54">
        <v>139</v>
      </c>
      <c r="D11" s="54">
        <v>290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45">
      <c r="A12" s="1"/>
      <c r="B12" s="1"/>
      <c r="C12" s="54">
        <v>151</v>
      </c>
      <c r="D12" s="54">
        <v>317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45">
      <c r="A13" s="1"/>
      <c r="B13" s="1"/>
      <c r="C13" s="54">
        <v>169</v>
      </c>
      <c r="D13" s="54">
        <v>353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45">
      <c r="A14" s="1"/>
      <c r="B14" s="1"/>
      <c r="C14" s="54">
        <v>169</v>
      </c>
      <c r="D14" s="54">
        <v>366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45">
      <c r="A15" s="1"/>
      <c r="B15" s="1"/>
      <c r="C15" s="54">
        <v>182</v>
      </c>
      <c r="D15" s="54">
        <v>370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4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4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28.5" x14ac:dyDescent="0.45">
      <c r="A18" s="1"/>
      <c r="B18" s="1"/>
      <c r="C18" s="56" t="s">
        <v>65</v>
      </c>
      <c r="D18" s="55">
        <f>CORREL(C4:C15,D4:D15)</f>
        <v>0.91715083577809198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4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45">
      <c r="A20" s="1"/>
      <c r="B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3" spans="1:20" x14ac:dyDescent="0.45">
      <c r="F23" s="53"/>
      <c r="G23" s="53"/>
      <c r="H23" s="53"/>
      <c r="I23" s="53"/>
      <c r="J23" s="53"/>
      <c r="K23" s="53"/>
      <c r="L23" s="53"/>
      <c r="M23" s="53"/>
    </row>
  </sheetData>
  <mergeCells count="2">
    <mergeCell ref="C2:C3"/>
    <mergeCell ref="D2:D3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Komb Mat Science Alternat</vt:lpstr>
      <vt:lpstr>Rollierender Forecast</vt:lpstr>
      <vt:lpstr>Basismodell Naiver Forecast </vt:lpstr>
      <vt:lpstr>Basismodell gleitender Durch</vt:lpstr>
      <vt:lpstr>Lineare Regression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Braunert</dc:creator>
  <cp:lastModifiedBy>Vanini, Ute</cp:lastModifiedBy>
  <dcterms:created xsi:type="dcterms:W3CDTF">2017-09-08T09:37:09Z</dcterms:created>
  <dcterms:modified xsi:type="dcterms:W3CDTF">2019-09-27T13:11:52Z</dcterms:modified>
</cp:coreProperties>
</file>